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1220" windowWidth="25600" windowHeight="11680" activeTab="1"/>
  </bookViews>
  <sheets>
    <sheet name="Version" sheetId="1" r:id="rId1"/>
    <sheet name="CW_LinkMargin" sheetId="2" r:id="rId2"/>
  </sheets>
  <definedNames/>
  <calcPr fullCalcOnLoad="1"/>
</workbook>
</file>

<file path=xl/sharedStrings.xml><?xml version="1.0" encoding="utf-8"?>
<sst xmlns="http://schemas.openxmlformats.org/spreadsheetml/2006/main" count="74" uniqueCount="58">
  <si>
    <t>Worst</t>
  </si>
  <si>
    <t>MHｚ</t>
  </si>
  <si>
    <t>dB</t>
  </si>
  <si>
    <t>dBi</t>
  </si>
  <si>
    <t>dB/K</t>
  </si>
  <si>
    <t>dBK</t>
  </si>
  <si>
    <t>dBHz</t>
  </si>
  <si>
    <t>dB</t>
  </si>
  <si>
    <t>km</t>
  </si>
  <si>
    <t>CW</t>
  </si>
  <si>
    <t>Item</t>
  </si>
  <si>
    <t>Unit</t>
  </si>
  <si>
    <t>Note</t>
  </si>
  <si>
    <t>Frequency</t>
  </si>
  <si>
    <t>Transmission EIRP</t>
  </si>
  <si>
    <t>　Transmitter Power</t>
  </si>
  <si>
    <t>　Transmitter Line Loss</t>
  </si>
  <si>
    <t>7W</t>
  </si>
  <si>
    <t>　Transmit Antenna Gain</t>
  </si>
  <si>
    <t>　Pointing Loss</t>
  </si>
  <si>
    <t>Nondirectional</t>
  </si>
  <si>
    <t>N/A</t>
  </si>
  <si>
    <t>Power Distribution Loss</t>
  </si>
  <si>
    <t>　Space Loss</t>
  </si>
  <si>
    <t>Transmission Loss</t>
  </si>
  <si>
    <t>　Transmission Distance</t>
  </si>
  <si>
    <t>　Polarization Loss</t>
  </si>
  <si>
    <t>max:45deg</t>
  </si>
  <si>
    <t>　Atmospheric Loss</t>
  </si>
  <si>
    <t>　Rain Loss</t>
  </si>
  <si>
    <t>Other Loss</t>
  </si>
  <si>
    <t>N/A</t>
  </si>
  <si>
    <t>Receiving G/T</t>
  </si>
  <si>
    <t>　Receiving Antenna Gain</t>
  </si>
  <si>
    <t>　System Noise Temparature</t>
  </si>
  <si>
    <t>　Antenna Pointing Loss</t>
  </si>
  <si>
    <t>　Distriburion Loss</t>
  </si>
  <si>
    <t>Tamabi Ground Station</t>
  </si>
  <si>
    <t>1bit→54msec</t>
  </si>
  <si>
    <t>ASK</t>
  </si>
  <si>
    <t>Receiving C/No</t>
  </si>
  <si>
    <t>Rotal C/No</t>
  </si>
  <si>
    <t>Item</t>
  </si>
  <si>
    <t>bps</t>
  </si>
  <si>
    <t>Bit Rate</t>
  </si>
  <si>
    <t>Required Eb/No</t>
  </si>
  <si>
    <t>Required C/No</t>
  </si>
  <si>
    <t>Bit Error Rate</t>
  </si>
  <si>
    <t>Modulation</t>
  </si>
  <si>
    <t>Margin</t>
  </si>
  <si>
    <t>monopole</t>
  </si>
  <si>
    <t>Date of issue</t>
  </si>
  <si>
    <t>Outline of the update</t>
  </si>
  <si>
    <t xml:space="preserve">Version </t>
  </si>
  <si>
    <t>ver 1.0</t>
  </si>
  <si>
    <t>Issue of the first edition</t>
  </si>
  <si>
    <t>dBW</t>
  </si>
  <si>
    <t>dBW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</si>
</sst>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</numFmts>
  <fonts count="78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2"/>
      <color indexed="9"/>
      <name val="ＭＳ Ｐゴシック"/>
      <family val="2"/>
    </font>
    <font>
      <sz val="11"/>
      <color indexed="8"/>
      <name val="ＭＳ Ｐゴシック1"/>
      <family val="3"/>
    </font>
    <font>
      <sz val="11"/>
      <color indexed="9"/>
      <name val="ＭＳ Ｐゴシック1"/>
      <family val="0"/>
    </font>
    <font>
      <sz val="11"/>
      <color indexed="14"/>
      <name val="ＭＳ Ｐゴシック1"/>
      <family val="0"/>
    </font>
    <font>
      <b/>
      <sz val="11"/>
      <color indexed="52"/>
      <name val="ＭＳ Ｐゴシック1"/>
      <family val="0"/>
    </font>
    <font>
      <b/>
      <sz val="11"/>
      <color indexed="9"/>
      <name val="ＭＳ Ｐゴシック1"/>
      <family val="0"/>
    </font>
    <font>
      <i/>
      <sz val="11"/>
      <color indexed="23"/>
      <name val="ＭＳ Ｐゴシック1"/>
      <family val="0"/>
    </font>
    <font>
      <sz val="11"/>
      <color indexed="17"/>
      <name val="ＭＳ Ｐゴシック1"/>
      <family val="0"/>
    </font>
    <font>
      <b/>
      <sz val="15"/>
      <color indexed="56"/>
      <name val="ＭＳ Ｐゴシック1"/>
      <family val="0"/>
    </font>
    <font>
      <b/>
      <sz val="13"/>
      <color indexed="56"/>
      <name val="ＭＳ Ｐゴシック1"/>
      <family val="0"/>
    </font>
    <font>
      <b/>
      <sz val="11"/>
      <color indexed="56"/>
      <name val="ＭＳ Ｐゴシック1"/>
      <family val="0"/>
    </font>
    <font>
      <u val="single"/>
      <sz val="11"/>
      <color indexed="12"/>
      <name val="ＭＳ Ｐゴシック"/>
      <family val="3"/>
    </font>
    <font>
      <sz val="11"/>
      <color indexed="62"/>
      <name val="ＭＳ Ｐゴシック1"/>
      <family val="0"/>
    </font>
    <font>
      <sz val="11"/>
      <color indexed="52"/>
      <name val="ＭＳ Ｐゴシック1"/>
      <family val="0"/>
    </font>
    <font>
      <sz val="11"/>
      <color indexed="60"/>
      <name val="ＭＳ Ｐゴシック1"/>
      <family val="0"/>
    </font>
    <font>
      <b/>
      <sz val="11"/>
      <color indexed="63"/>
      <name val="ＭＳ Ｐゴシック1"/>
      <family val="0"/>
    </font>
    <font>
      <b/>
      <sz val="18"/>
      <color indexed="56"/>
      <name val="ＭＳ Ｐゴシック1"/>
      <family val="0"/>
    </font>
    <font>
      <b/>
      <sz val="11"/>
      <color indexed="8"/>
      <name val="ＭＳ Ｐゴシック1"/>
      <family val="0"/>
    </font>
    <font>
      <sz val="11"/>
      <color indexed="10"/>
      <name val="ＭＳ Ｐゴシック1"/>
      <family val="0"/>
    </font>
    <font>
      <b/>
      <i/>
      <sz val="16"/>
      <color indexed="8"/>
      <name val="ＭＳ Ｐゴシック1"/>
      <family val="3"/>
    </font>
    <font>
      <b/>
      <i/>
      <u val="single"/>
      <sz val="11"/>
      <color indexed="8"/>
      <name val="ＭＳ Ｐゴシック1"/>
      <family val="3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rgb="FF000000"/>
      <name val="ＭＳ Ｐゴシック1"/>
      <family val="3"/>
    </font>
    <font>
      <sz val="11"/>
      <color rgb="FFFFFFFF"/>
      <name val="ＭＳ Ｐゴシック1"/>
      <family val="0"/>
    </font>
    <font>
      <sz val="11"/>
      <color rgb="FF9C0006"/>
      <name val="ＭＳ Ｐゴシック1"/>
      <family val="0"/>
    </font>
    <font>
      <b/>
      <sz val="11"/>
      <color rgb="FFFA7D00"/>
      <name val="ＭＳ Ｐゴシック1"/>
      <family val="0"/>
    </font>
    <font>
      <b/>
      <sz val="11"/>
      <color rgb="FFFFFFFF"/>
      <name val="ＭＳ Ｐゴシック1"/>
      <family val="0"/>
    </font>
    <font>
      <i/>
      <sz val="11"/>
      <color rgb="FF7F7F7F"/>
      <name val="ＭＳ Ｐゴシック1"/>
      <family val="0"/>
    </font>
    <font>
      <sz val="11"/>
      <color rgb="FF006100"/>
      <name val="ＭＳ Ｐゴシック1"/>
      <family val="0"/>
    </font>
    <font>
      <b/>
      <sz val="15"/>
      <color rgb="FF1F497D"/>
      <name val="ＭＳ Ｐゴシック1"/>
      <family val="0"/>
    </font>
    <font>
      <b/>
      <sz val="13"/>
      <color rgb="FF1F497D"/>
      <name val="ＭＳ Ｐゴシック1"/>
      <family val="0"/>
    </font>
    <font>
      <b/>
      <sz val="11"/>
      <color rgb="FF1F497D"/>
      <name val="ＭＳ Ｐゴシック1"/>
      <family val="0"/>
    </font>
    <font>
      <u val="single"/>
      <sz val="11"/>
      <color rgb="FF0000FF"/>
      <name val="ＭＳ Ｐゴシック"/>
      <family val="3"/>
    </font>
    <font>
      <sz val="11"/>
      <color rgb="FF3F3F76"/>
      <name val="ＭＳ Ｐゴシック1"/>
      <family val="0"/>
    </font>
    <font>
      <sz val="11"/>
      <color rgb="FFFA7D00"/>
      <name val="ＭＳ Ｐゴシック1"/>
      <family val="0"/>
    </font>
    <font>
      <sz val="11"/>
      <color rgb="FF9C6500"/>
      <name val="ＭＳ Ｐゴシック1"/>
      <family val="0"/>
    </font>
    <font>
      <b/>
      <sz val="11"/>
      <color rgb="FF3F3F3F"/>
      <name val="ＭＳ Ｐゴシック1"/>
      <family val="0"/>
    </font>
    <font>
      <b/>
      <sz val="18"/>
      <color rgb="FF1F497D"/>
      <name val="ＭＳ Ｐゴシック1"/>
      <family val="0"/>
    </font>
    <font>
      <b/>
      <sz val="11"/>
      <color rgb="FF000000"/>
      <name val="ＭＳ Ｐゴシック1"/>
      <family val="0"/>
    </font>
    <font>
      <sz val="11"/>
      <color rgb="FFFF0000"/>
      <name val="ＭＳ Ｐゴシック1"/>
      <family val="0"/>
    </font>
    <font>
      <b/>
      <i/>
      <sz val="16"/>
      <color rgb="FF000000"/>
      <name val="ＭＳ Ｐゴシック1"/>
      <family val="3"/>
    </font>
    <font>
      <b/>
      <i/>
      <u val="single"/>
      <sz val="11"/>
      <color rgb="FF000000"/>
      <name val="ＭＳ Ｐゴシック1"/>
      <family val="3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1"/>
      <name val="ＭＳ Ｐゴシック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4F81BD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42" fillId="20" borderId="0">
      <alignment vertical="center"/>
      <protection/>
    </xf>
    <xf numFmtId="176" fontId="42" fillId="21" borderId="0">
      <alignment vertical="center"/>
      <protection/>
    </xf>
    <xf numFmtId="176" fontId="42" fillId="22" borderId="0">
      <alignment vertical="center"/>
      <protection/>
    </xf>
    <xf numFmtId="176" fontId="42" fillId="23" borderId="0">
      <alignment vertical="center"/>
      <protection/>
    </xf>
    <xf numFmtId="176" fontId="42" fillId="24" borderId="0">
      <alignment vertical="center"/>
      <protection/>
    </xf>
    <xf numFmtId="176" fontId="42" fillId="25" borderId="0">
      <alignment vertical="center"/>
      <protection/>
    </xf>
    <xf numFmtId="176" fontId="42" fillId="26" borderId="0">
      <alignment vertical="center"/>
      <protection/>
    </xf>
    <xf numFmtId="176" fontId="42" fillId="27" borderId="0">
      <alignment vertical="center"/>
      <protection/>
    </xf>
    <xf numFmtId="176" fontId="42" fillId="28" borderId="0">
      <alignment vertical="center"/>
      <protection/>
    </xf>
    <xf numFmtId="176" fontId="42" fillId="29" borderId="0">
      <alignment vertical="center"/>
      <protection/>
    </xf>
    <xf numFmtId="176" fontId="42" fillId="30" borderId="0">
      <alignment vertical="center"/>
      <protection/>
    </xf>
    <xf numFmtId="176" fontId="42" fillId="31" borderId="0">
      <alignment vertical="center"/>
      <protection/>
    </xf>
    <xf numFmtId="176" fontId="43" fillId="32" borderId="0">
      <alignment vertical="center"/>
      <protection/>
    </xf>
    <xf numFmtId="176" fontId="43" fillId="33" borderId="0">
      <alignment vertical="center"/>
      <protection/>
    </xf>
    <xf numFmtId="176" fontId="43" fillId="34" borderId="0">
      <alignment vertical="center"/>
      <protection/>
    </xf>
    <xf numFmtId="176" fontId="43" fillId="35" borderId="0">
      <alignment vertical="center"/>
      <protection/>
    </xf>
    <xf numFmtId="176" fontId="43" fillId="36" borderId="0">
      <alignment vertical="center"/>
      <protection/>
    </xf>
    <xf numFmtId="176" fontId="43" fillId="37" borderId="0">
      <alignment vertical="center"/>
      <protection/>
    </xf>
    <xf numFmtId="176" fontId="43" fillId="38" borderId="0">
      <alignment vertical="center"/>
      <protection/>
    </xf>
    <xf numFmtId="176" fontId="43" fillId="39" borderId="0">
      <alignment vertical="center"/>
      <protection/>
    </xf>
    <xf numFmtId="176" fontId="43" fillId="40" borderId="0">
      <alignment vertical="center"/>
      <protection/>
    </xf>
    <xf numFmtId="176" fontId="43" fillId="41" borderId="0">
      <alignment vertical="center"/>
      <protection/>
    </xf>
    <xf numFmtId="176" fontId="43" fillId="42" borderId="0">
      <alignment vertical="center"/>
      <protection/>
    </xf>
    <xf numFmtId="176" fontId="43" fillId="43" borderId="0">
      <alignment vertical="center"/>
      <protection/>
    </xf>
    <xf numFmtId="176" fontId="44" fillId="44" borderId="0">
      <alignment vertical="center"/>
      <protection/>
    </xf>
    <xf numFmtId="176" fontId="45" fillId="45" borderId="1">
      <alignment vertical="center"/>
      <protection/>
    </xf>
    <xf numFmtId="176" fontId="46" fillId="46" borderId="0">
      <alignment vertical="center"/>
      <protection/>
    </xf>
    <xf numFmtId="176" fontId="47" fillId="0" borderId="0">
      <alignment vertical="center"/>
      <protection/>
    </xf>
    <xf numFmtId="176" fontId="48" fillId="47" borderId="0">
      <alignment vertical="center"/>
      <protection/>
    </xf>
    <xf numFmtId="176" fontId="49" fillId="0" borderId="2">
      <alignment vertical="center"/>
      <protection/>
    </xf>
    <xf numFmtId="176" fontId="50" fillId="0" borderId="3">
      <alignment vertical="center"/>
      <protection/>
    </xf>
    <xf numFmtId="176" fontId="51" fillId="0" borderId="4">
      <alignment vertical="center"/>
      <protection/>
    </xf>
    <xf numFmtId="176" fontId="51" fillId="0" borderId="0">
      <alignment vertical="center"/>
      <protection/>
    </xf>
    <xf numFmtId="176" fontId="52" fillId="0" borderId="0">
      <alignment vertical="center"/>
      <protection/>
    </xf>
    <xf numFmtId="176" fontId="53" fillId="48" borderId="1">
      <alignment vertical="center"/>
      <protection/>
    </xf>
    <xf numFmtId="176" fontId="54" fillId="0" borderId="0">
      <alignment vertical="center"/>
      <protection/>
    </xf>
    <xf numFmtId="176" fontId="55" fillId="49" borderId="0">
      <alignment vertical="center"/>
      <protection/>
    </xf>
    <xf numFmtId="176" fontId="42" fillId="50" borderId="5">
      <alignment vertical="center"/>
      <protection/>
    </xf>
    <xf numFmtId="176" fontId="56" fillId="45" borderId="6">
      <alignment vertical="center"/>
      <protection/>
    </xf>
    <xf numFmtId="176" fontId="57" fillId="0" borderId="0">
      <alignment vertical="center"/>
      <protection/>
    </xf>
    <xf numFmtId="176" fontId="58" fillId="0" borderId="7">
      <alignment vertical="center"/>
      <protection/>
    </xf>
    <xf numFmtId="176" fontId="59" fillId="0" borderId="0">
      <alignment vertical="center"/>
      <protection/>
    </xf>
    <xf numFmtId="176" fontId="60" fillId="0" borderId="0">
      <alignment horizontal="center" vertical="center"/>
      <protection/>
    </xf>
    <xf numFmtId="176" fontId="60" fillId="0" borderId="0">
      <alignment horizontal="center" vertical="center" textRotation="90"/>
      <protection/>
    </xf>
    <xf numFmtId="176" fontId="61" fillId="0" borderId="0">
      <alignment vertical="center"/>
      <protection/>
    </xf>
    <xf numFmtId="177" fontId="61" fillId="0" borderId="0">
      <alignment vertical="center"/>
      <protection/>
    </xf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57" borderId="8" applyNumberFormat="0" applyAlignment="0" applyProtection="0"/>
    <xf numFmtId="9" fontId="0" fillId="0" borderId="0" applyFont="0" applyFill="0" applyBorder="0" applyAlignment="0" applyProtection="0"/>
    <xf numFmtId="0" fontId="0" fillId="58" borderId="5" applyNumberFormat="0" applyFont="0" applyAlignment="0" applyProtection="0"/>
    <xf numFmtId="0" fontId="64" fillId="0" borderId="9" applyNumberFormat="0" applyFill="0" applyAlignment="0" applyProtection="0"/>
    <xf numFmtId="0" fontId="65" fillId="59" borderId="0" applyNumberFormat="0" applyBorder="0" applyAlignment="0" applyProtection="0"/>
    <xf numFmtId="0" fontId="66" fillId="60" borderId="1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60" borderId="6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61" borderId="1" applyNumberFormat="0" applyAlignment="0" applyProtection="0"/>
    <xf numFmtId="176" fontId="42" fillId="0" borderId="0">
      <alignment vertical="center"/>
      <protection/>
    </xf>
    <xf numFmtId="0" fontId="40" fillId="0" borderId="0">
      <alignment/>
      <protection/>
    </xf>
    <xf numFmtId="0" fontId="75" fillId="62" borderId="0" applyNumberFormat="0" applyBorder="0" applyAlignment="0" applyProtection="0"/>
    <xf numFmtId="0" fontId="76" fillId="63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40" fillId="64" borderId="0" xfId="106" applyFill="1" applyAlignment="1">
      <alignment horizontal="center"/>
      <protection/>
    </xf>
    <xf numFmtId="0" fontId="40" fillId="0" borderId="0" xfId="106">
      <alignment/>
      <protection/>
    </xf>
    <xf numFmtId="0" fontId="40" fillId="0" borderId="0" xfId="106" applyAlignment="1">
      <alignment horizontal="center"/>
      <protection/>
    </xf>
    <xf numFmtId="14" fontId="40" fillId="0" borderId="0" xfId="106" applyNumberFormat="1" applyAlignment="1">
      <alignment horizontal="center"/>
      <protection/>
    </xf>
  </cellXfs>
  <cellStyles count="95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Explanatory Text" xfId="60"/>
    <cellStyle name="Excel Built-in Good" xfId="61"/>
    <cellStyle name="Excel Built-in Heading 1" xfId="62"/>
    <cellStyle name="Excel Built-in Heading 2" xfId="63"/>
    <cellStyle name="Excel Built-in Heading 3" xfId="64"/>
    <cellStyle name="Excel Built-in Heading 4" xfId="65"/>
    <cellStyle name="Excel Built-in Hyperlink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Result" xfId="77"/>
    <cellStyle name="Result2" xfId="78"/>
    <cellStyle name="アクセント 1" xfId="79"/>
    <cellStyle name="アクセント 2" xfId="80"/>
    <cellStyle name="アクセント 3" xfId="81"/>
    <cellStyle name="アクセント 4" xfId="82"/>
    <cellStyle name="アクセント 5" xfId="83"/>
    <cellStyle name="アクセント 6" xfId="84"/>
    <cellStyle name="タイトル" xfId="85"/>
    <cellStyle name="チェック セル" xfId="86"/>
    <cellStyle name="Percent" xfId="87"/>
    <cellStyle name="メモ" xfId="88"/>
    <cellStyle name="リンク セル" xfId="89"/>
    <cellStyle name="悪い" xfId="90"/>
    <cellStyle name="計算" xfId="91"/>
    <cellStyle name="警告文" xfId="92"/>
    <cellStyle name="Comma [0]" xfId="93"/>
    <cellStyle name="Comma" xfId="94"/>
    <cellStyle name="見出し 1" xfId="95"/>
    <cellStyle name="見出し 2" xfId="96"/>
    <cellStyle name="見出し 3" xfId="97"/>
    <cellStyle name="見出し 4" xfId="98"/>
    <cellStyle name="合計" xfId="99"/>
    <cellStyle name="出力" xfId="100"/>
    <cellStyle name="説明文" xfId="101"/>
    <cellStyle name="Currency [0]" xfId="102"/>
    <cellStyle name="Currency" xfId="103"/>
    <cellStyle name="入力" xfId="104"/>
    <cellStyle name="標準 2" xfId="105"/>
    <cellStyle name="標準 3" xfId="106"/>
    <cellStyle name="普通" xfId="107"/>
    <cellStyle name="良い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A1" sqref="A1"/>
    </sheetView>
  </sheetViews>
  <sheetFormatPr defaultColWidth="13.7109375" defaultRowHeight="15"/>
  <cols>
    <col min="1" max="1" width="12.8515625" style="20" customWidth="1"/>
    <col min="2" max="2" width="12.8515625" style="21" customWidth="1"/>
    <col min="3" max="3" width="20.421875" style="21" customWidth="1"/>
    <col min="4" max="4" width="57.8515625" style="20" customWidth="1"/>
    <col min="5" max="16384" width="12.8515625" style="20" customWidth="1"/>
  </cols>
  <sheetData>
    <row r="2" spans="2:4" ht="18">
      <c r="B2" s="19" t="s">
        <v>53</v>
      </c>
      <c r="C2" s="19" t="s">
        <v>51</v>
      </c>
      <c r="D2" s="19" t="s">
        <v>52</v>
      </c>
    </row>
    <row r="3" spans="2:4" ht="18">
      <c r="B3" s="21" t="s">
        <v>54</v>
      </c>
      <c r="C3" s="22">
        <v>41958</v>
      </c>
      <c r="D3" s="20" t="s">
        <v>55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2"/>
  <sheetViews>
    <sheetView tabSelected="1" workbookViewId="0" topLeftCell="A9">
      <selection activeCell="H32" sqref="H32"/>
    </sheetView>
  </sheetViews>
  <sheetFormatPr defaultColWidth="8.8515625" defaultRowHeight="15"/>
  <cols>
    <col min="1" max="1" width="8.8515625" style="0" customWidth="1"/>
    <col min="2" max="2" width="24.7109375" style="0" customWidth="1"/>
    <col min="3" max="4" width="8.8515625" style="0" customWidth="1"/>
    <col min="5" max="5" width="26.00390625" style="0" customWidth="1"/>
  </cols>
  <sheetData>
    <row r="2" spans="2:5" ht="18" thickBot="1">
      <c r="B2" s="2" t="s">
        <v>10</v>
      </c>
      <c r="C2" s="2" t="s">
        <v>11</v>
      </c>
      <c r="D2" s="16" t="s">
        <v>0</v>
      </c>
      <c r="E2" s="2" t="s">
        <v>12</v>
      </c>
    </row>
    <row r="3" spans="2:5" ht="18" thickBot="1">
      <c r="B3" s="4" t="s">
        <v>13</v>
      </c>
      <c r="C3" s="5" t="s">
        <v>1</v>
      </c>
      <c r="D3" s="5">
        <v>437</v>
      </c>
      <c r="E3" s="6"/>
    </row>
    <row r="4" spans="2:5" ht="16.5">
      <c r="B4" s="7" t="s">
        <v>14</v>
      </c>
      <c r="C4" s="8" t="s">
        <v>56</v>
      </c>
      <c r="D4" s="8">
        <f>D5-D6+D7-D8</f>
        <v>9.450980400142567</v>
      </c>
      <c r="E4" s="9"/>
    </row>
    <row r="5" spans="2:5" ht="16.5">
      <c r="B5" s="10" t="s">
        <v>15</v>
      </c>
      <c r="C5" s="1" t="s">
        <v>57</v>
      </c>
      <c r="D5" s="1">
        <f>10*LOG10(7)</f>
        <v>8.450980400142567</v>
      </c>
      <c r="E5" s="11" t="s">
        <v>17</v>
      </c>
    </row>
    <row r="6" spans="2:5" ht="16.5">
      <c r="B6" s="10" t="s">
        <v>16</v>
      </c>
      <c r="C6" s="1" t="s">
        <v>2</v>
      </c>
      <c r="D6" s="1">
        <v>1</v>
      </c>
      <c r="E6" s="11"/>
    </row>
    <row r="7" spans="2:5" ht="16.5">
      <c r="B7" s="10" t="s">
        <v>18</v>
      </c>
      <c r="C7" s="1" t="s">
        <v>3</v>
      </c>
      <c r="D7" s="1">
        <v>2</v>
      </c>
      <c r="E7" s="11" t="s">
        <v>50</v>
      </c>
    </row>
    <row r="8" spans="2:5" ht="18" thickBot="1">
      <c r="B8" s="12" t="s">
        <v>19</v>
      </c>
      <c r="C8" s="13" t="s">
        <v>2</v>
      </c>
      <c r="D8" s="13">
        <v>0</v>
      </c>
      <c r="E8" s="14" t="s">
        <v>20</v>
      </c>
    </row>
    <row r="9" spans="2:5" ht="18" thickBot="1">
      <c r="B9" s="15" t="s">
        <v>22</v>
      </c>
      <c r="C9" s="15" t="s">
        <v>2</v>
      </c>
      <c r="D9" s="15">
        <v>0</v>
      </c>
      <c r="E9" s="15" t="s">
        <v>21</v>
      </c>
    </row>
    <row r="10" spans="2:5" ht="16.5">
      <c r="B10" s="7" t="s">
        <v>24</v>
      </c>
      <c r="C10" s="8" t="s">
        <v>7</v>
      </c>
      <c r="D10" s="8">
        <f>-SUM(D11,D13,D14,D15)</f>
        <v>-208.49940296096165</v>
      </c>
      <c r="E10" s="9"/>
    </row>
    <row r="11" spans="2:5" ht="16.5">
      <c r="B11" s="10" t="s">
        <v>23</v>
      </c>
      <c r="C11" s="1" t="s">
        <v>2</v>
      </c>
      <c r="D11" s="1">
        <f>32.45+20*LOG(D3)+20*LOG10(D12)</f>
        <v>205.25962873940844</v>
      </c>
      <c r="E11" s="11"/>
    </row>
    <row r="12" spans="2:5" ht="16.5">
      <c r="B12" s="10" t="s">
        <v>25</v>
      </c>
      <c r="C12" s="1" t="s">
        <v>8</v>
      </c>
      <c r="D12" s="1">
        <v>1000000</v>
      </c>
      <c r="E12" s="11"/>
    </row>
    <row r="13" spans="2:5" ht="16.5">
      <c r="B13" s="10" t="s">
        <v>26</v>
      </c>
      <c r="C13" s="1" t="s">
        <v>2</v>
      </c>
      <c r="D13" s="1">
        <v>3.01029995663981</v>
      </c>
      <c r="E13" s="11" t="s">
        <v>27</v>
      </c>
    </row>
    <row r="14" spans="2:5" ht="16.5">
      <c r="B14" s="10" t="s">
        <v>28</v>
      </c>
      <c r="C14" s="1" t="s">
        <v>2</v>
      </c>
      <c r="D14" s="1">
        <v>0.229474264913397</v>
      </c>
      <c r="E14" s="11"/>
    </row>
    <row r="15" spans="2:5" ht="18" thickBot="1">
      <c r="B15" s="12" t="s">
        <v>29</v>
      </c>
      <c r="C15" s="13" t="s">
        <v>2</v>
      </c>
      <c r="D15" s="13">
        <v>0</v>
      </c>
      <c r="E15" s="14"/>
    </row>
    <row r="16" spans="2:5" ht="18" thickBot="1">
      <c r="B16" s="15" t="s">
        <v>30</v>
      </c>
      <c r="C16" s="15" t="s">
        <v>2</v>
      </c>
      <c r="D16" s="15">
        <v>0</v>
      </c>
      <c r="E16" s="15" t="s">
        <v>31</v>
      </c>
    </row>
    <row r="17" spans="2:5" ht="16.5">
      <c r="B17" s="7" t="s">
        <v>32</v>
      </c>
      <c r="C17" s="8" t="s">
        <v>4</v>
      </c>
      <c r="D17" s="18">
        <f>D18-D19-D20-D21</f>
        <v>-8.3</v>
      </c>
      <c r="E17" s="9"/>
    </row>
    <row r="18" spans="2:5" ht="16.5">
      <c r="B18" s="10" t="s">
        <v>33</v>
      </c>
      <c r="C18" s="1" t="s">
        <v>3</v>
      </c>
      <c r="D18" s="1">
        <v>21.9</v>
      </c>
      <c r="E18" s="11" t="s">
        <v>37</v>
      </c>
    </row>
    <row r="19" spans="2:5" ht="16.5">
      <c r="B19" s="10" t="s">
        <v>36</v>
      </c>
      <c r="C19" s="1" t="s">
        <v>2</v>
      </c>
      <c r="D19" s="1">
        <v>0.5</v>
      </c>
      <c r="E19" s="11"/>
    </row>
    <row r="20" spans="2:5" ht="16.5">
      <c r="B20" s="10" t="s">
        <v>35</v>
      </c>
      <c r="C20" s="1" t="s">
        <v>2</v>
      </c>
      <c r="D20" s="1">
        <v>3</v>
      </c>
      <c r="E20" s="11"/>
    </row>
    <row r="21" spans="2:5" ht="18" thickBot="1">
      <c r="B21" s="12" t="s">
        <v>34</v>
      </c>
      <c r="C21" s="13" t="s">
        <v>5</v>
      </c>
      <c r="D21" s="13">
        <v>26.7</v>
      </c>
      <c r="E21" s="14"/>
    </row>
    <row r="22" spans="2:5" ht="16.5">
      <c r="B22" s="3" t="s">
        <v>40</v>
      </c>
      <c r="C22" s="3" t="s">
        <v>6</v>
      </c>
      <c r="D22" s="3">
        <f>SUM(D4,D10,D16,D17)+228.6</f>
        <v>21.251577439180892</v>
      </c>
      <c r="E22" s="3"/>
    </row>
    <row r="23" spans="2:5" ht="16.5">
      <c r="B23" s="1" t="s">
        <v>41</v>
      </c>
      <c r="C23" s="1" t="s">
        <v>6</v>
      </c>
      <c r="D23" s="1">
        <f>D22</f>
        <v>21.251577439180892</v>
      </c>
      <c r="E23" s="1"/>
    </row>
    <row r="24" ht="18" thickBot="1"/>
    <row r="25" spans="2:5" ht="16.5">
      <c r="B25" s="7" t="s">
        <v>42</v>
      </c>
      <c r="C25" s="8" t="s">
        <v>11</v>
      </c>
      <c r="D25" s="8"/>
      <c r="E25" s="9" t="s">
        <v>12</v>
      </c>
    </row>
    <row r="26" spans="2:5" ht="16.5">
      <c r="B26" s="10" t="s">
        <v>48</v>
      </c>
      <c r="C26" s="1"/>
      <c r="D26" s="17" t="s">
        <v>9</v>
      </c>
      <c r="E26" s="11"/>
    </row>
    <row r="27" spans="2:5" ht="16.5">
      <c r="B27" s="10" t="s">
        <v>47</v>
      </c>
      <c r="C27" s="1"/>
      <c r="D27" s="1">
        <v>0.002</v>
      </c>
      <c r="E27" s="11"/>
    </row>
    <row r="28" spans="2:5" ht="16.5">
      <c r="B28" s="10" t="s">
        <v>45</v>
      </c>
      <c r="C28" s="1" t="s">
        <v>2</v>
      </c>
      <c r="D28" s="1">
        <f>(2*NORMINV(1-D27,0,SQRT(1/2)))^2</f>
        <v>16.56762999278627</v>
      </c>
      <c r="E28" s="11" t="s">
        <v>39</v>
      </c>
    </row>
    <row r="29" spans="2:5" ht="16.5">
      <c r="B29" s="10" t="s">
        <v>44</v>
      </c>
      <c r="C29" s="1" t="s">
        <v>43</v>
      </c>
      <c r="D29" s="1">
        <v>1</v>
      </c>
      <c r="E29" s="11" t="s">
        <v>38</v>
      </c>
    </row>
    <row r="30" spans="2:5" ht="18" thickBot="1">
      <c r="B30" s="12" t="s">
        <v>46</v>
      </c>
      <c r="C30" s="13" t="s">
        <v>6</v>
      </c>
      <c r="D30" s="13">
        <f>D28+20*LOG10(D29)</f>
        <v>16.56762999278627</v>
      </c>
      <c r="E30" s="14"/>
    </row>
    <row r="31" ht="18" thickBot="1"/>
    <row r="32" spans="2:5" ht="18" thickBot="1">
      <c r="B32" s="4" t="s">
        <v>49</v>
      </c>
      <c r="C32" s="5" t="s">
        <v>2</v>
      </c>
      <c r="D32" s="5">
        <f>D23-D30</f>
        <v>4.6839474463946225</v>
      </c>
      <c r="E32" s="6" t="str">
        <f>IF(D32&gt;0,"SUCCESS","FAILURE")</f>
        <v>SUCCESS</v>
      </c>
    </row>
  </sheetData>
  <sheetProtection/>
  <printOptions/>
  <pageMargins left="0.75" right="0.75" top="1" bottom="1" header="0.3" footer="0.3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usami</dc:creator>
  <cp:keywords/>
  <dc:description/>
  <cp:lastModifiedBy>Kimura Motoki</cp:lastModifiedBy>
  <cp:lastPrinted>2014-03-31T06:58:54Z</cp:lastPrinted>
  <dcterms:created xsi:type="dcterms:W3CDTF">2013-10-28T08:28:50Z</dcterms:created>
  <dcterms:modified xsi:type="dcterms:W3CDTF">2014-11-15T14:46:39Z</dcterms:modified>
  <cp:category/>
  <cp:version/>
  <cp:contentType/>
  <cp:contentStatus/>
</cp:coreProperties>
</file>